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080" activeTab="0"/>
  </bookViews>
  <sheets>
    <sheet name="信用卡一览" sheetId="1" r:id="rId1"/>
  </sheets>
  <definedNames/>
  <calcPr fullCalcOnLoad="1"/>
</workbook>
</file>

<file path=xl/sharedStrings.xml><?xml version="1.0" encoding="utf-8"?>
<sst xmlns="http://schemas.openxmlformats.org/spreadsheetml/2006/main" count="87" uniqueCount="64">
  <si>
    <t>今日日期</t>
  </si>
  <si>
    <t>银行</t>
  </si>
  <si>
    <t>卡号</t>
  </si>
  <si>
    <t>副卡</t>
  </si>
  <si>
    <t>起刷日</t>
  </si>
  <si>
    <t>免息期</t>
  </si>
  <si>
    <t>额度</t>
  </si>
  <si>
    <t>临时额度</t>
  </si>
  <si>
    <t>已出帐单</t>
  </si>
  <si>
    <t>欠款</t>
  </si>
  <si>
    <t>未出帐单</t>
  </si>
  <si>
    <t>分期余额</t>
  </si>
  <si>
    <t>剩余额度</t>
  </si>
  <si>
    <t>备注</t>
  </si>
  <si>
    <t>工行Emart</t>
  </si>
  <si>
    <t>平安银行</t>
  </si>
  <si>
    <t>招商银行</t>
  </si>
  <si>
    <t>建设银行</t>
  </si>
  <si>
    <t>总计</t>
  </si>
  <si>
    <r>
      <t xml:space="preserve">6222 </t>
    </r>
    <r>
      <rPr>
        <sz val="12"/>
        <rFont val="宋体"/>
        <family val="0"/>
      </rPr>
      <t>0000 0000 0000</t>
    </r>
  </si>
  <si>
    <t>浦发银行</t>
  </si>
  <si>
    <t>广发银行</t>
  </si>
  <si>
    <t>广州银行</t>
  </si>
  <si>
    <t>youyou：</t>
  </si>
  <si>
    <t>江苏银行</t>
  </si>
  <si>
    <t>还款日10号，11号凌晨2点-6点自动扣款</t>
  </si>
  <si>
    <t>ETC卡</t>
  </si>
  <si>
    <t>宽限期</t>
  </si>
  <si>
    <t>交通银行白麒麟</t>
  </si>
  <si>
    <t>汇丰银行</t>
  </si>
  <si>
    <t>起刷日是账单日，做0账单要账单日前1天还款。</t>
  </si>
  <si>
    <t>兴业银行行卡</t>
  </si>
  <si>
    <t>民生银行香格里拉</t>
  </si>
  <si>
    <t>中信银行</t>
  </si>
  <si>
    <t>工商银行香格里拉</t>
  </si>
  <si>
    <t xml:space="preserve">中国银行 </t>
  </si>
  <si>
    <t>中国银行</t>
  </si>
  <si>
    <t>次月25</t>
  </si>
  <si>
    <t>次月25</t>
  </si>
  <si>
    <t>次月23</t>
  </si>
  <si>
    <t>2018年年费已缴纳</t>
  </si>
  <si>
    <t>2017年免年费，2018年每月168免年费</t>
  </si>
  <si>
    <t>招商银行</t>
  </si>
  <si>
    <t>次月7</t>
  </si>
  <si>
    <t>广发银行</t>
  </si>
  <si>
    <t>平安银行</t>
  </si>
  <si>
    <t>兴业银行</t>
  </si>
  <si>
    <t>光大银行</t>
  </si>
  <si>
    <t>北京银行</t>
  </si>
  <si>
    <t>南京银行</t>
  </si>
  <si>
    <t>中信银行</t>
  </si>
  <si>
    <t>浦发银行</t>
  </si>
  <si>
    <t>民生银行</t>
  </si>
  <si>
    <t>2017.9经典白兑换5W南航。自动积分抵扣年费。</t>
  </si>
  <si>
    <t>2017.9兑换11W南航。2月自动积分抵扣年费。</t>
  </si>
  <si>
    <t>农业银行</t>
  </si>
  <si>
    <t>华夏银行</t>
  </si>
  <si>
    <t>渤海银行</t>
  </si>
  <si>
    <t>浙商银行</t>
  </si>
  <si>
    <t>次月20</t>
  </si>
  <si>
    <t>宁波银行</t>
  </si>
  <si>
    <t>工商银行</t>
  </si>
  <si>
    <t>交通银行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</si>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</sst>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&quot;¥&quot;\ * #,##0.00_-;\-&quot;¥&quot;\ * #,##0.00_-;_-&quot;¥&quot;\ 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¥&quot;#,##0;&quot;¥&quot;\-#,##0"/>
    <numFmt numFmtId="191" formatCode="&quot;¥&quot;#,##0;[Red]&quot;¥&quot;\-#,##0"/>
    <numFmt numFmtId="192" formatCode="&quot;¥&quot;#,##0.00;&quot;¥&quot;\-#,##0.00"/>
    <numFmt numFmtId="193" formatCode="&quot;¥&quot;#,##0.00;[Red]&quot;¥&quot;\-#,##0.00"/>
    <numFmt numFmtId="194" formatCode="_ &quot;¥&quot;* #,##0_ ;_ &quot;¥&quot;* \-#,##0_ ;_ &quot;¥&quot;* &quot;-&quot;_ ;_ @_ "/>
    <numFmt numFmtId="195" formatCode="_ * #,##0_ ;_ * \-#,##0_ ;_ * &quot;-&quot;_ ;_ @_ "/>
    <numFmt numFmtId="196" formatCode="_ &quot;¥&quot;* #,##0.00_ ;_ &quot;¥&quot;* \-#,##0.00_ ;_ &quot;¥&quot;* &quot;-&quot;??_ ;_ @_ "/>
    <numFmt numFmtId="197" formatCode="_ * #,##0.00_ ;_ * \-#,##0.00_ ;_ * &quot;-&quot;??_ ;_ @_ "/>
    <numFmt numFmtId="198" formatCode="0&quot;年&quot;"/>
    <numFmt numFmtId="199" formatCode="0&quot;月&quot;"/>
    <numFmt numFmtId="200" formatCode="0&quot;日&quot;"/>
    <numFmt numFmtId="201" formatCode="0_ ;[Red]\-0\ "/>
    <numFmt numFmtId="202" formatCode="m/d;@"/>
    <numFmt numFmtId="203" formatCode="#,##0_ ;[Red]\-#,##0;"/>
    <numFmt numFmtId="204" formatCode="#,##0.00_ "/>
    <numFmt numFmtId="205" formatCode="0.00_ ;[Red]\-0.00\ "/>
    <numFmt numFmtId="206" formatCode="0.0000_ ;[Red]\-0.0000\ "/>
    <numFmt numFmtId="207" formatCode="0.0_ ;[Red]\-0.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b/>
      <u val="single"/>
      <sz val="12"/>
      <name val="宋体"/>
      <family val="0"/>
    </font>
    <font>
      <b/>
      <u val="single"/>
      <sz val="12"/>
      <color indexed="12"/>
      <name val="宋体"/>
      <family val="0"/>
    </font>
    <font>
      <sz val="11"/>
      <color indexed="9"/>
      <name val="宋体"/>
      <family val="2"/>
    </font>
    <font>
      <b/>
      <sz val="18"/>
      <color indexed="62"/>
      <name val="宋体"/>
      <family val="1"/>
    </font>
    <font>
      <b/>
      <sz val="15"/>
      <color indexed="62"/>
      <name val="宋体"/>
      <family val="2"/>
    </font>
    <font>
      <b/>
      <sz val="13"/>
      <color indexed="62"/>
      <name val="宋体"/>
      <family val="2"/>
    </font>
    <font>
      <b/>
      <sz val="11"/>
      <color indexed="62"/>
      <name val="宋体"/>
      <family val="2"/>
    </font>
    <font>
      <sz val="11"/>
      <color indexed="14"/>
      <name val="宋体"/>
      <family val="2"/>
    </font>
    <font>
      <sz val="11"/>
      <color indexed="17"/>
      <name val="宋体"/>
      <family val="2"/>
    </font>
    <font>
      <b/>
      <sz val="11"/>
      <color indexed="8"/>
      <name val="宋体"/>
      <family val="2"/>
    </font>
    <font>
      <b/>
      <sz val="11"/>
      <color indexed="52"/>
      <name val="宋体"/>
      <family val="2"/>
    </font>
    <font>
      <b/>
      <sz val="11"/>
      <color indexed="9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b/>
      <sz val="11"/>
      <color indexed="63"/>
      <name val="宋体"/>
      <family val="2"/>
    </font>
    <font>
      <sz val="11"/>
      <color indexed="62"/>
      <name val="宋体"/>
      <family val="2"/>
    </font>
    <font>
      <i/>
      <sz val="11"/>
      <color indexed="23"/>
      <name val="宋体"/>
      <family val="2"/>
    </font>
    <font>
      <sz val="11"/>
      <color indexed="60"/>
      <name val="宋体"/>
      <family val="2"/>
    </font>
    <font>
      <sz val="12"/>
      <color indexed="10"/>
      <name val="宋体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2"/>
      <color rgb="FFFF0000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6" fillId="22" borderId="8" applyNumberFormat="0" applyAlignment="0" applyProtection="0"/>
    <xf numFmtId="0" fontId="37" fillId="30" borderId="5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198" fontId="0" fillId="0" borderId="0" xfId="0" applyNumberFormat="1" applyAlignment="1">
      <alignment vertical="center"/>
    </xf>
    <xf numFmtId="199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0" fontId="3" fillId="33" borderId="0" xfId="0" applyFont="1" applyFill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201" fontId="0" fillId="0" borderId="0" xfId="0" applyNumberFormat="1" applyAlignment="1">
      <alignment vertical="center"/>
    </xf>
    <xf numFmtId="202" fontId="0" fillId="0" borderId="0" xfId="0" applyNumberFormat="1" applyAlignment="1">
      <alignment vertical="center"/>
    </xf>
    <xf numFmtId="20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204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202" fontId="0" fillId="0" borderId="0" xfId="0" applyNumberFormat="1" applyBorder="1" applyAlignment="1">
      <alignment vertical="center"/>
    </xf>
    <xf numFmtId="201" fontId="0" fillId="0" borderId="0" xfId="0" applyNumberFormat="1" applyBorder="1" applyAlignment="1">
      <alignment vertical="center"/>
    </xf>
    <xf numFmtId="201" fontId="0" fillId="0" borderId="0" xfId="0" applyNumberFormat="1" applyFont="1" applyAlignment="1">
      <alignment vertical="center"/>
    </xf>
    <xf numFmtId="20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201" fontId="0" fillId="0" borderId="1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203" fontId="0" fillId="0" borderId="0" xfId="0" applyNumberFormat="1" applyAlignment="1">
      <alignment horizontal="center" vertical="center"/>
    </xf>
    <xf numFmtId="201" fontId="0" fillId="0" borderId="0" xfId="0" applyNumberFormat="1" applyBorder="1" applyAlignment="1">
      <alignment horizontal="center" vertical="center"/>
    </xf>
    <xf numFmtId="201" fontId="0" fillId="0" borderId="0" xfId="0" applyNumberFormat="1" applyAlignment="1">
      <alignment horizontal="center" vertical="center"/>
    </xf>
    <xf numFmtId="0" fontId="40" fillId="0" borderId="0" xfId="0" applyFont="1" applyAlignment="1">
      <alignment vertical="center"/>
    </xf>
    <xf numFmtId="202" fontId="40" fillId="0" borderId="0" xfId="0" applyNumberFormat="1" applyFont="1" applyAlignment="1">
      <alignment vertical="center"/>
    </xf>
    <xf numFmtId="202" fontId="40" fillId="0" borderId="0" xfId="0" applyNumberFormat="1" applyFont="1" applyAlignment="1">
      <alignment horizontal="right" vertical="center"/>
    </xf>
    <xf numFmtId="202" fontId="4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Comma" xfId="40"/>
    <cellStyle name="Comma [0]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警告文本" xfId="48"/>
    <cellStyle name="链接单元格" xfId="49"/>
    <cellStyle name="强调文字颜色 1" xfId="50"/>
    <cellStyle name="强调文字颜色 2" xfId="51"/>
    <cellStyle name="强调文字颜色 3" xfId="52"/>
    <cellStyle name="强调文字颜色 4" xfId="53"/>
    <cellStyle name="强调文字颜色 5" xfId="54"/>
    <cellStyle name="强调文字颜色 6" xfId="55"/>
    <cellStyle name="输出" xfId="56"/>
    <cellStyle name="输入" xfId="57"/>
    <cellStyle name="说明文本" xfId="58"/>
    <cellStyle name="无色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125" zoomScaleNormal="125" workbookViewId="0" topLeftCell="A71">
      <selection activeCell="C105" sqref="A93:C105"/>
    </sheetView>
  </sheetViews>
  <sheetFormatPr defaultColWidth="8.875" defaultRowHeight="14.25"/>
  <cols>
    <col min="1" max="1" width="11.625" style="0" bestFit="1" customWidth="1"/>
    <col min="2" max="2" width="17.375" style="0" customWidth="1"/>
    <col min="3" max="3" width="24.875" style="0" customWidth="1"/>
    <col min="4" max="4" width="6.875" style="0" customWidth="1"/>
    <col min="5" max="5" width="10.00390625" style="0" customWidth="1"/>
    <col min="6" max="6" width="9.50390625" style="0" bestFit="1" customWidth="1"/>
    <col min="7" max="7" width="10.625" style="0" bestFit="1" customWidth="1"/>
    <col min="8" max="8" width="10.875" style="0" bestFit="1" customWidth="1"/>
    <col min="9" max="9" width="9.50390625" style="0" bestFit="1" customWidth="1"/>
    <col min="10" max="10" width="7.00390625" style="0" customWidth="1"/>
    <col min="11" max="11" width="9.50390625" style="0" bestFit="1" customWidth="1"/>
    <col min="12" max="12" width="6.875" style="0" customWidth="1"/>
    <col min="13" max="13" width="7.625" style="0" customWidth="1"/>
    <col min="14" max="14" width="10.625" style="0" bestFit="1" customWidth="1"/>
    <col min="15" max="15" width="8.375" style="25" customWidth="1"/>
    <col min="16" max="16" width="61.125" style="0" customWidth="1"/>
    <col min="17" max="17" width="45.125" style="0" customWidth="1"/>
    <col min="18" max="18" width="48.00390625" style="0" customWidth="1"/>
  </cols>
  <sheetData>
    <row r="1" spans="1:5" ht="15">
      <c r="A1" t="s">
        <v>0</v>
      </c>
      <c r="B1" s="1">
        <f ca="1">YEAR(TODAY())</f>
        <v>2019</v>
      </c>
      <c r="C1" s="2">
        <f ca="1">MONTH(TODAY())</f>
        <v>1</v>
      </c>
      <c r="D1" s="3">
        <f ca="1">DAY(TODAY())</f>
        <v>29</v>
      </c>
      <c r="E1" s="3"/>
    </row>
    <row r="3" ht="15">
      <c r="E3" t="s">
        <v>30</v>
      </c>
    </row>
    <row r="4" spans="1:16" ht="15">
      <c r="A4" s="11" t="s">
        <v>23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9</v>
      </c>
      <c r="M4" s="4" t="s">
        <v>11</v>
      </c>
      <c r="N4" s="4" t="s">
        <v>12</v>
      </c>
      <c r="O4" s="4" t="s">
        <v>27</v>
      </c>
      <c r="P4" s="4" t="s">
        <v>13</v>
      </c>
    </row>
    <row r="5" spans="2:18" ht="15" hidden="1">
      <c r="B5" t="s">
        <v>14</v>
      </c>
      <c r="C5" s="22" t="s">
        <v>19</v>
      </c>
      <c r="E5">
        <v>1</v>
      </c>
      <c r="F5">
        <v>24</v>
      </c>
      <c r="G5" s="5">
        <v>0</v>
      </c>
      <c r="H5" s="6"/>
      <c r="I5" s="7">
        <f aca="true" t="shared" si="0" ref="I5:I15">IF($E5&gt;$D$1,DATE($B$1,$C$1-1,$E5)+$F5,DATE($B$1,$C$1,$E5)+$F5)</f>
        <v>43490</v>
      </c>
      <c r="J5" s="6"/>
      <c r="K5" s="7">
        <f aca="true" t="shared" si="1" ref="K5:K15">IF($E5&gt;$D$1,DATE($B$1,$C$1,$E5)+$F5,DATE($B$1,$C$1+1,$E5)+$F5)</f>
        <v>43521</v>
      </c>
      <c r="L5" s="5"/>
      <c r="M5" s="5"/>
      <c r="N5" s="8">
        <f>G5+H5+J5+L5+M5</f>
        <v>0</v>
      </c>
      <c r="O5" s="26"/>
      <c r="Q5" s="9"/>
      <c r="R5" s="10"/>
    </row>
    <row r="6" spans="2:16" ht="15">
      <c r="B6" t="s">
        <v>16</v>
      </c>
      <c r="D6" s="18"/>
      <c r="E6" s="29">
        <v>5</v>
      </c>
      <c r="F6">
        <v>18</v>
      </c>
      <c r="H6" s="12"/>
      <c r="I6" s="31" t="s">
        <v>39</v>
      </c>
      <c r="J6" s="6"/>
      <c r="K6" s="7">
        <f t="shared" si="1"/>
        <v>43519</v>
      </c>
      <c r="L6" s="6"/>
      <c r="M6" s="6"/>
      <c r="O6" s="26">
        <v>3</v>
      </c>
      <c r="P6" t="s">
        <v>53</v>
      </c>
    </row>
    <row r="7" spans="2:15" ht="15">
      <c r="B7" t="s">
        <v>21</v>
      </c>
      <c r="E7" s="29">
        <v>6</v>
      </c>
      <c r="F7">
        <v>20</v>
      </c>
      <c r="H7" s="12"/>
      <c r="I7" s="31">
        <f t="shared" si="0"/>
        <v>43491</v>
      </c>
      <c r="J7" s="6"/>
      <c r="K7" s="7">
        <f t="shared" si="1"/>
        <v>43522</v>
      </c>
      <c r="L7" s="6"/>
      <c r="M7" s="6"/>
      <c r="O7" s="26"/>
    </row>
    <row r="8" spans="1:15" ht="15">
      <c r="A8" t="s">
        <v>63</v>
      </c>
      <c r="B8" t="s">
        <v>29</v>
      </c>
      <c r="D8" s="22"/>
      <c r="E8" s="29">
        <v>5</v>
      </c>
      <c r="F8">
        <v>20</v>
      </c>
      <c r="H8" s="6"/>
      <c r="I8" s="31">
        <f t="shared" si="0"/>
        <v>43490</v>
      </c>
      <c r="J8" s="6"/>
      <c r="K8" s="7">
        <f t="shared" si="1"/>
        <v>43521</v>
      </c>
      <c r="L8" s="6"/>
      <c r="M8" s="6"/>
      <c r="O8" s="26"/>
    </row>
    <row r="9" spans="2:15" ht="15">
      <c r="B9" t="s">
        <v>22</v>
      </c>
      <c r="D9" s="22"/>
      <c r="E9" s="29">
        <v>5</v>
      </c>
      <c r="F9" s="13">
        <v>25</v>
      </c>
      <c r="I9" s="32">
        <f t="shared" si="0"/>
        <v>43495</v>
      </c>
      <c r="J9" s="15"/>
      <c r="K9" s="14">
        <f t="shared" si="1"/>
        <v>43526</v>
      </c>
      <c r="L9" s="15"/>
      <c r="M9" s="15"/>
      <c r="O9" s="26"/>
    </row>
    <row r="10" spans="2:15" ht="15">
      <c r="B10" t="s">
        <v>33</v>
      </c>
      <c r="D10" s="22"/>
      <c r="E10" s="29">
        <v>5</v>
      </c>
      <c r="F10" s="13">
        <v>19</v>
      </c>
      <c r="I10" s="32">
        <f t="shared" si="0"/>
        <v>43489</v>
      </c>
      <c r="J10" s="15"/>
      <c r="K10" s="14">
        <f t="shared" si="1"/>
        <v>43520</v>
      </c>
      <c r="L10" s="15"/>
      <c r="M10" s="15"/>
      <c r="O10" s="26"/>
    </row>
    <row r="11" spans="2:15" ht="15">
      <c r="B11" s="23" t="s">
        <v>15</v>
      </c>
      <c r="E11" s="29">
        <v>5</v>
      </c>
      <c r="F11">
        <v>18</v>
      </c>
      <c r="H11" s="12"/>
      <c r="I11" s="31">
        <f t="shared" si="0"/>
        <v>43488</v>
      </c>
      <c r="J11" s="6"/>
      <c r="K11" s="7">
        <f t="shared" si="1"/>
        <v>43519</v>
      </c>
      <c r="L11" s="6"/>
      <c r="M11" s="6"/>
      <c r="O11" s="26">
        <v>3</v>
      </c>
    </row>
    <row r="12" spans="2:18" ht="15">
      <c r="B12" t="s">
        <v>61</v>
      </c>
      <c r="E12" s="29">
        <v>1</v>
      </c>
      <c r="F12">
        <v>0</v>
      </c>
      <c r="H12" s="6"/>
      <c r="I12" s="31" t="s">
        <v>38</v>
      </c>
      <c r="J12" s="6"/>
      <c r="K12" s="7">
        <f t="shared" si="1"/>
        <v>43497</v>
      </c>
      <c r="L12" s="5"/>
      <c r="M12" s="5"/>
      <c r="O12" s="26"/>
      <c r="Q12" s="9"/>
      <c r="R12" s="10"/>
    </row>
    <row r="13" spans="2:16" ht="15">
      <c r="B13" t="s">
        <v>20</v>
      </c>
      <c r="E13" s="29">
        <v>19</v>
      </c>
      <c r="F13">
        <v>20</v>
      </c>
      <c r="H13" s="12"/>
      <c r="I13" s="31">
        <f t="shared" si="0"/>
        <v>43504</v>
      </c>
      <c r="J13" s="6"/>
      <c r="K13" s="7">
        <f t="shared" si="1"/>
        <v>43535</v>
      </c>
      <c r="L13" s="6"/>
      <c r="M13" s="6"/>
      <c r="O13" s="26"/>
      <c r="P13" t="s">
        <v>54</v>
      </c>
    </row>
    <row r="14" spans="2:17" ht="15">
      <c r="B14" t="s">
        <v>62</v>
      </c>
      <c r="D14">
        <v>3</v>
      </c>
      <c r="E14" s="29">
        <v>19</v>
      </c>
      <c r="F14">
        <v>25</v>
      </c>
      <c r="H14" s="12">
        <v>80000</v>
      </c>
      <c r="I14" s="31">
        <f t="shared" si="0"/>
        <v>43509</v>
      </c>
      <c r="J14" s="6"/>
      <c r="K14" s="7">
        <f t="shared" si="1"/>
        <v>43540</v>
      </c>
      <c r="L14" s="6"/>
      <c r="M14" s="6"/>
      <c r="O14" s="26"/>
      <c r="P14" t="s">
        <v>40</v>
      </c>
      <c r="Q14" t="s">
        <v>25</v>
      </c>
    </row>
    <row r="15" spans="2:15" ht="15">
      <c r="B15" t="s">
        <v>32</v>
      </c>
      <c r="E15" s="29">
        <v>19</v>
      </c>
      <c r="F15">
        <v>20</v>
      </c>
      <c r="H15" s="12"/>
      <c r="I15" s="31">
        <f t="shared" si="0"/>
        <v>43504</v>
      </c>
      <c r="J15" s="6"/>
      <c r="K15" s="7">
        <f t="shared" si="1"/>
        <v>43535</v>
      </c>
      <c r="L15" s="6"/>
      <c r="M15" s="6"/>
      <c r="O15" s="26"/>
    </row>
    <row r="16" spans="2:18" ht="15">
      <c r="B16" t="s">
        <v>17</v>
      </c>
      <c r="E16" s="29">
        <v>19</v>
      </c>
      <c r="F16">
        <v>19</v>
      </c>
      <c r="H16" s="12"/>
      <c r="I16" s="30">
        <f>IF($E16&gt;$D$1,DATE($B$1,$C$1-1,$E16)+$F16,DATE($B$1,$C$1,$E16)+$F16)</f>
        <v>43503</v>
      </c>
      <c r="J16" s="6"/>
      <c r="K16" s="7">
        <f>IF($E16&gt;$D$1,DATE($B$1,$C$1,$E16)+$F16,DATE($B$1,$C$1+1,$E16)+$F16)</f>
        <v>43534</v>
      </c>
      <c r="L16" s="6"/>
      <c r="M16" s="6"/>
      <c r="O16" s="26"/>
      <c r="Q16" s="9"/>
      <c r="R16" s="10"/>
    </row>
    <row r="17" spans="2:16" ht="15">
      <c r="B17" t="s">
        <v>35</v>
      </c>
      <c r="E17" s="29">
        <v>19</v>
      </c>
      <c r="F17">
        <v>19</v>
      </c>
      <c r="H17" s="12"/>
      <c r="I17" s="30">
        <f>IF($E17&gt;$D$1,DATE($B$1,$C$1-1,$E17)+$F17,DATE($B$1,$C$1,$E17)+$F17)</f>
        <v>43503</v>
      </c>
      <c r="J17" s="6"/>
      <c r="K17" s="7">
        <f>IF($E17&gt;$D$1,DATE($B$1,$C$1,$E17)+$F17,DATE($B$1,$C$1+1,$E17)+$F17)</f>
        <v>43534</v>
      </c>
      <c r="O17" s="26"/>
      <c r="P17" t="s">
        <v>26</v>
      </c>
    </row>
    <row r="18" spans="2:12" ht="15">
      <c r="B18" t="s">
        <v>24</v>
      </c>
      <c r="E18" s="29">
        <v>25</v>
      </c>
      <c r="F18">
        <v>25</v>
      </c>
      <c r="H18" s="6"/>
      <c r="I18" s="31">
        <f>IF($E18&gt;$D$1,DATE($B$1,$C$1-1,$E18)+$F18,DATE($B$1,$C$1,$E18)+$F18)</f>
        <v>43515</v>
      </c>
      <c r="J18" s="6"/>
      <c r="K18" s="7">
        <f>IF($E18&gt;$D$1,DATE($B$1,$C$1,$E18)+$F18,DATE($B$1,$C$1+1,$E18)+$F18)</f>
        <v>43546</v>
      </c>
      <c r="L18" s="6"/>
    </row>
    <row r="19" spans="2:12" ht="15">
      <c r="B19" t="s">
        <v>46</v>
      </c>
      <c r="E19" s="29">
        <v>3</v>
      </c>
      <c r="F19">
        <v>19</v>
      </c>
      <c r="H19" s="12"/>
      <c r="I19" s="30">
        <f>IF($E19&gt;$D$1,DATE($B$1,$C$1-1,$E19)+$F19,DATE($B$1,$C$1,$E19)+$F19)</f>
        <v>43487</v>
      </c>
      <c r="J19" s="6"/>
      <c r="K19" s="7">
        <f>IF($E19&gt;$D$1,DATE($B$1,$C$1,$E19)+$F19,DATE($B$1,$C$1+1,$E19)+$F19)</f>
        <v>43518</v>
      </c>
      <c r="L19" s="6"/>
    </row>
    <row r="20" spans="2:12" ht="15">
      <c r="B20" t="s">
        <v>47</v>
      </c>
      <c r="E20" s="29">
        <v>1</v>
      </c>
      <c r="F20">
        <v>19</v>
      </c>
      <c r="H20" s="12"/>
      <c r="I20" s="31" t="s">
        <v>59</v>
      </c>
      <c r="J20" s="6"/>
      <c r="K20" s="7">
        <f>IF($E20&gt;$D$1,DATE($B$1,$C$1,$E20)+$F20,DATE($B$1,$C$1+1,$E20)+$F20)</f>
        <v>43516</v>
      </c>
      <c r="L20" s="6"/>
    </row>
    <row r="21" ht="15">
      <c r="L21" s="6"/>
    </row>
    <row r="22" spans="2:14" ht="15">
      <c r="B22" t="s">
        <v>55</v>
      </c>
      <c r="E22" s="29">
        <v>14</v>
      </c>
      <c r="F22">
        <v>24</v>
      </c>
      <c r="H22" s="12"/>
      <c r="I22" s="30">
        <f>IF($E22&gt;$D$1,DATE($B$1,$C$1-1,$E22)+$F22,DATE($B$1,$C$1,$E22)+$F22)</f>
        <v>43503</v>
      </c>
      <c r="J22" s="16"/>
      <c r="K22" s="7">
        <f>IF($E22&gt;$D$1,DATE($B$1,$C$1,$E22)+$F22,DATE($B$1,$C$1+1,$E22)+$F22)</f>
        <v>43534</v>
      </c>
      <c r="L22" s="6"/>
      <c r="N22" s="8"/>
    </row>
    <row r="23" spans="2:14" ht="15">
      <c r="B23" t="s">
        <v>56</v>
      </c>
      <c r="D23" s="22"/>
      <c r="E23" s="29">
        <v>15</v>
      </c>
      <c r="F23">
        <v>24</v>
      </c>
      <c r="H23" s="12"/>
      <c r="I23" s="30">
        <f>IF($E23&gt;$D$1,DATE($B$1,$C$1-1,$E23)+$F23,DATE($B$1,$C$1,$E23)+$F23)</f>
        <v>43504</v>
      </c>
      <c r="J23" s="16"/>
      <c r="K23" s="7">
        <f>IF($E23&gt;$D$1,DATE($B$1,$C$1,$E23)+$F23,DATE($B$1,$C$1+1,$E23)+$F23)</f>
        <v>43535</v>
      </c>
      <c r="L23" s="6"/>
      <c r="N23" s="8"/>
    </row>
    <row r="24" spans="2:14" ht="15">
      <c r="B24" t="s">
        <v>48</v>
      </c>
      <c r="E24" s="29"/>
      <c r="H24" s="6"/>
      <c r="I24" s="31"/>
      <c r="J24" s="6"/>
      <c r="K24" s="7"/>
      <c r="L24" s="6"/>
      <c r="N24" s="8"/>
    </row>
    <row r="25" spans="2:14" ht="15">
      <c r="B25" t="s">
        <v>58</v>
      </c>
      <c r="E25" s="29">
        <v>10</v>
      </c>
      <c r="F25">
        <v>25</v>
      </c>
      <c r="H25" s="12"/>
      <c r="I25" s="30">
        <f>IF($E25&gt;$D$1,DATE($B$1,$C$1-1,$E25)+$F25,DATE($B$1,$C$1,$E25)+$F25)</f>
        <v>43500</v>
      </c>
      <c r="J25" s="16"/>
      <c r="K25" s="7">
        <f>IF($E25&gt;$D$1,DATE($B$1,$C$1,$E25)+$F25,DATE($B$1,$C$1+1,$E25)+$F25)</f>
        <v>43531</v>
      </c>
      <c r="L25" s="6"/>
      <c r="N25" s="8"/>
    </row>
    <row r="26" spans="2:14" ht="15">
      <c r="B26" t="s">
        <v>57</v>
      </c>
      <c r="E26" s="29"/>
      <c r="G26" s="5"/>
      <c r="H26" s="6"/>
      <c r="I26" s="31"/>
      <c r="J26" s="6"/>
      <c r="K26" s="7"/>
      <c r="L26" s="6"/>
      <c r="N26" s="8"/>
    </row>
    <row r="27" spans="2:14" ht="15">
      <c r="B27" t="s">
        <v>49</v>
      </c>
      <c r="C27" s="24"/>
      <c r="E27" s="29"/>
      <c r="G27" s="5"/>
      <c r="H27" s="6"/>
      <c r="I27" s="31"/>
      <c r="J27" s="6"/>
      <c r="K27" s="7"/>
      <c r="L27" s="6"/>
      <c r="N27" s="8"/>
    </row>
    <row r="28" spans="2:14" ht="15">
      <c r="B28" t="s">
        <v>60</v>
      </c>
      <c r="C28" s="24"/>
      <c r="E28" s="29"/>
      <c r="G28" s="5"/>
      <c r="H28" s="6"/>
      <c r="I28" s="31"/>
      <c r="J28" s="6"/>
      <c r="K28" s="7"/>
      <c r="L28" s="6"/>
      <c r="N28" s="8"/>
    </row>
    <row r="29" spans="1:15" ht="15">
      <c r="A29" s="19" t="s">
        <v>18</v>
      </c>
      <c r="B29" s="19"/>
      <c r="C29" s="19"/>
      <c r="D29" s="19"/>
      <c r="E29" s="19"/>
      <c r="F29" s="19"/>
      <c r="G29" s="20">
        <f>SUM(G6:G27)</f>
        <v>0</v>
      </c>
      <c r="H29" s="20">
        <f>SUM(H5:H18)</f>
        <v>80000</v>
      </c>
      <c r="I29" s="19"/>
      <c r="J29" s="20">
        <f>SUM(J5:J18)</f>
        <v>0</v>
      </c>
      <c r="K29" s="19"/>
      <c r="L29" s="20">
        <f>SUM(L5:L18)</f>
        <v>0</v>
      </c>
      <c r="M29" s="20">
        <f>SUM(M5:M18)</f>
        <v>0</v>
      </c>
      <c r="N29" s="20">
        <f>SUM(N5:N20)</f>
        <v>0</v>
      </c>
      <c r="O29" s="26"/>
    </row>
    <row r="30" spans="1:15" ht="15">
      <c r="A30" s="11"/>
      <c r="B30" s="22"/>
      <c r="G30" s="5"/>
      <c r="H30" s="6"/>
      <c r="I30" s="7"/>
      <c r="J30" s="5"/>
      <c r="K30" s="7"/>
      <c r="L30" s="5"/>
      <c r="M30" s="5"/>
      <c r="N30" s="8"/>
      <c r="O30" s="26"/>
    </row>
    <row r="31" spans="7:15" ht="15">
      <c r="G31" s="5"/>
      <c r="H31" s="12"/>
      <c r="I31" s="7"/>
      <c r="J31" s="6"/>
      <c r="K31" s="7"/>
      <c r="L31" s="6"/>
      <c r="N31" s="6"/>
      <c r="O31" s="26"/>
    </row>
    <row r="32" spans="2:16" ht="15"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  <c r="K32" s="4" t="s">
        <v>10</v>
      </c>
      <c r="L32" s="4" t="s">
        <v>9</v>
      </c>
      <c r="M32" s="4" t="s">
        <v>11</v>
      </c>
      <c r="N32" s="4" t="s">
        <v>12</v>
      </c>
      <c r="O32" s="4"/>
      <c r="P32" s="4" t="s">
        <v>13</v>
      </c>
    </row>
    <row r="33" spans="2:15" ht="15">
      <c r="B33" t="s">
        <v>31</v>
      </c>
      <c r="D33" s="22"/>
      <c r="E33" s="29">
        <v>4</v>
      </c>
      <c r="F33">
        <v>19</v>
      </c>
      <c r="H33" s="12"/>
      <c r="I33" s="30">
        <f>IF($E33&gt;$D$1,DATE($B$1,$C$1-1,$E33)+$F33,DATE($B$1,$C$1,$E33)+$F33)</f>
        <v>43488</v>
      </c>
      <c r="J33" s="6"/>
      <c r="K33" s="7">
        <f>IF($E33&gt;$D$1,DATE($B$1,$C$1,$E33)+$F33,DATE($B$1,$C$1+1,$E33)+$F33)</f>
        <v>43519</v>
      </c>
      <c r="L33" s="6"/>
      <c r="M33" s="6"/>
      <c r="O33" s="26"/>
    </row>
    <row r="34" spans="2:17" ht="15">
      <c r="B34" t="s">
        <v>34</v>
      </c>
      <c r="D34" s="22"/>
      <c r="E34" s="29">
        <v>1</v>
      </c>
      <c r="F34">
        <v>0</v>
      </c>
      <c r="H34" s="12"/>
      <c r="I34" s="31" t="s">
        <v>37</v>
      </c>
      <c r="J34" s="6"/>
      <c r="K34" s="7"/>
      <c r="L34" s="6"/>
      <c r="M34" s="6"/>
      <c r="O34" s="26"/>
      <c r="Q34" s="17"/>
    </row>
    <row r="35" spans="2:15" ht="15">
      <c r="B35" t="s">
        <v>36</v>
      </c>
      <c r="E35" s="29">
        <v>23</v>
      </c>
      <c r="F35">
        <v>19</v>
      </c>
      <c r="H35" s="12"/>
      <c r="I35" s="30">
        <f>IF($E35&gt;$D$1,DATE($B$1,$C$1-1,$E35)+$F35,DATE($B$1,$C$1,$E35)+$F35)</f>
        <v>43507</v>
      </c>
      <c r="J35" s="6"/>
      <c r="K35" s="7">
        <f aca="true" t="shared" si="2" ref="K35:K41">IF($E35&gt;$D$1,DATE($B$1,$C$1,$E35)+$F35,DATE($B$1,$C$1+1,$E35)+$F35)</f>
        <v>43538</v>
      </c>
      <c r="O35" s="26"/>
    </row>
    <row r="36" spans="2:16" ht="15">
      <c r="B36" t="s">
        <v>28</v>
      </c>
      <c r="D36">
        <v>3</v>
      </c>
      <c r="E36" s="29">
        <v>16</v>
      </c>
      <c r="F36">
        <v>25</v>
      </c>
      <c r="H36" s="12"/>
      <c r="I36" s="31">
        <f>IF($E36&gt;$D$1,DATE($B$1,$C$1-1,$E36)+$F36,DATE($B$1,$C$1,$E36)+$F36)</f>
        <v>43506</v>
      </c>
      <c r="J36" s="6"/>
      <c r="K36" s="7">
        <f t="shared" si="2"/>
        <v>43537</v>
      </c>
      <c r="L36" s="6"/>
      <c r="M36" s="6"/>
      <c r="O36" s="26"/>
      <c r="P36" t="s">
        <v>41</v>
      </c>
    </row>
    <row r="37" spans="2:15" ht="15">
      <c r="B37" t="s">
        <v>42</v>
      </c>
      <c r="E37" s="29">
        <v>19</v>
      </c>
      <c r="F37">
        <v>18</v>
      </c>
      <c r="H37" s="12"/>
      <c r="I37" s="31" t="s">
        <v>43</v>
      </c>
      <c r="J37" s="6"/>
      <c r="K37" s="7">
        <f t="shared" si="2"/>
        <v>43533</v>
      </c>
      <c r="L37" s="6"/>
      <c r="M37" s="6"/>
      <c r="O37" s="26"/>
    </row>
    <row r="38" spans="2:15" ht="15">
      <c r="B38" t="s">
        <v>22</v>
      </c>
      <c r="D38" s="22"/>
      <c r="E38" s="29">
        <v>25</v>
      </c>
      <c r="F38" s="13">
        <v>25</v>
      </c>
      <c r="I38" s="32">
        <f>IF($E38&gt;$D$1,DATE($B$1,$C$1-1,$E38)+$F38,DATE($B$1,$C$1,$E38)+$F38)</f>
        <v>43515</v>
      </c>
      <c r="J38" s="15"/>
      <c r="K38" s="14">
        <f t="shared" si="2"/>
        <v>43546</v>
      </c>
      <c r="L38" s="6"/>
      <c r="M38" s="6"/>
      <c r="O38" s="26"/>
    </row>
    <row r="39" spans="2:15" ht="15">
      <c r="B39" t="s">
        <v>44</v>
      </c>
      <c r="E39" s="29">
        <v>21</v>
      </c>
      <c r="F39">
        <v>19</v>
      </c>
      <c r="H39" s="12"/>
      <c r="I39" s="31">
        <f>IF($E39&gt;$D$1,DATE($B$1,$C$1-1,$E39)+$F39,DATE($B$1,$C$1,$E39)+$F39)</f>
        <v>43505</v>
      </c>
      <c r="J39" s="6"/>
      <c r="K39" s="7">
        <f t="shared" si="2"/>
        <v>43536</v>
      </c>
      <c r="L39" s="6"/>
      <c r="M39" s="6"/>
      <c r="O39" s="26"/>
    </row>
    <row r="40" spans="2:15" ht="15">
      <c r="B40" t="s">
        <v>29</v>
      </c>
      <c r="D40" s="22"/>
      <c r="E40" s="29">
        <v>5</v>
      </c>
      <c r="F40">
        <v>20</v>
      </c>
      <c r="H40" s="6"/>
      <c r="I40" s="31">
        <f>IF($E40&gt;$D$1,DATE($B$1,$C$1-1,$E40)+$F40,DATE($B$1,$C$1,$E40)+$F40)</f>
        <v>43490</v>
      </c>
      <c r="J40" s="6"/>
      <c r="K40" s="7">
        <f t="shared" si="2"/>
        <v>43521</v>
      </c>
      <c r="L40" s="6"/>
      <c r="M40" s="6"/>
      <c r="O40" s="26"/>
    </row>
    <row r="41" spans="2:15" ht="15">
      <c r="B41" t="s">
        <v>45</v>
      </c>
      <c r="D41" s="22"/>
      <c r="E41" s="29">
        <v>7</v>
      </c>
      <c r="F41">
        <v>18</v>
      </c>
      <c r="H41" s="12"/>
      <c r="I41" s="31">
        <f>IF($E41&gt;$D$1,DATE($B$1,$C$1-1,$E41)+$F41,DATE($B$1,$C$1,$E41)+$F41)</f>
        <v>43490</v>
      </c>
      <c r="J41" s="6"/>
      <c r="K41" s="7">
        <f t="shared" si="2"/>
        <v>43521</v>
      </c>
      <c r="L41" s="6"/>
      <c r="M41" s="6"/>
      <c r="O41" s="26"/>
    </row>
    <row r="42" spans="4:15" ht="15">
      <c r="D42" s="22"/>
      <c r="E42" s="29"/>
      <c r="H42" s="12"/>
      <c r="I42" s="31"/>
      <c r="J42" s="6"/>
      <c r="K42" s="7"/>
      <c r="L42" s="6"/>
      <c r="M42" s="6"/>
      <c r="O42" s="26"/>
    </row>
    <row r="43" spans="2:15" ht="15">
      <c r="B43" t="s">
        <v>17</v>
      </c>
      <c r="E43" s="29">
        <v>14</v>
      </c>
      <c r="F43">
        <v>19</v>
      </c>
      <c r="H43" s="12"/>
      <c r="I43" s="30">
        <f>IF($E43&gt;$D$1,DATE($B$1,$C$1-1,$E43)+$F43,DATE($B$1,$C$1,$E43)+$F43)</f>
        <v>43498</v>
      </c>
      <c r="J43" s="6"/>
      <c r="K43" s="7">
        <f>IF($E43&gt;$D$1,DATE($B$1,$C$1,$E43)+$F43,DATE($B$1,$C$1+1,$E43)+$F43)</f>
        <v>43529</v>
      </c>
      <c r="L43" s="6"/>
      <c r="M43" s="6"/>
      <c r="O43" s="26"/>
    </row>
    <row r="44" spans="2:15" ht="15">
      <c r="B44" t="s">
        <v>50</v>
      </c>
      <c r="D44" s="22"/>
      <c r="E44" s="29"/>
      <c r="H44" s="12"/>
      <c r="I44" s="31"/>
      <c r="J44" s="6"/>
      <c r="K44" s="7"/>
      <c r="L44" s="6"/>
      <c r="M44" s="6"/>
      <c r="O44" s="26"/>
    </row>
    <row r="45" spans="2:15" ht="15">
      <c r="B45" t="s">
        <v>51</v>
      </c>
      <c r="D45" s="22"/>
      <c r="E45" s="29"/>
      <c r="H45" s="12"/>
      <c r="I45" s="31"/>
      <c r="J45" s="6"/>
      <c r="K45" s="7"/>
      <c r="L45" s="6"/>
      <c r="M45" s="6"/>
      <c r="N45" s="8"/>
      <c r="O45" s="26"/>
    </row>
    <row r="46" spans="2:15" ht="15">
      <c r="B46" t="s">
        <v>52</v>
      </c>
      <c r="D46" s="22"/>
      <c r="E46" s="29"/>
      <c r="H46" s="12"/>
      <c r="I46" s="31"/>
      <c r="J46" s="6"/>
      <c r="K46" s="7"/>
      <c r="L46" s="6"/>
      <c r="M46" s="6"/>
      <c r="N46" s="8"/>
      <c r="O46" s="26"/>
    </row>
    <row r="47" spans="2:15" ht="15">
      <c r="B47" t="s">
        <v>55</v>
      </c>
      <c r="D47" s="22"/>
      <c r="E47" s="29">
        <v>14</v>
      </c>
      <c r="F47">
        <v>24</v>
      </c>
      <c r="H47" s="12"/>
      <c r="I47" s="30">
        <f>IF($E47&gt;$D$1,DATE($B$1,$C$1-1,$E47)+$F47,DATE($B$1,$C$1,$E47)+$F47)</f>
        <v>43503</v>
      </c>
      <c r="J47" s="16"/>
      <c r="K47" s="7">
        <f>IF($E47&gt;$D$1,DATE($B$1,$C$1,$E47)+$F47,DATE($B$1,$C$1+1,$E47)+$F47)</f>
        <v>43534</v>
      </c>
      <c r="L47" s="6"/>
      <c r="M47" s="6"/>
      <c r="N47" s="8"/>
      <c r="O47" s="26"/>
    </row>
    <row r="48" spans="2:15" ht="15">
      <c r="B48" t="s">
        <v>56</v>
      </c>
      <c r="D48" s="22"/>
      <c r="E48" s="29">
        <v>15</v>
      </c>
      <c r="F48">
        <v>24</v>
      </c>
      <c r="H48" s="12"/>
      <c r="I48" s="30">
        <f>IF($E48&gt;$D$1,DATE($B$1,$C$1-1,$E48)+$F48,DATE($B$1,$C$1,$E48)+$F48)</f>
        <v>43504</v>
      </c>
      <c r="J48" s="16"/>
      <c r="K48" s="7">
        <f>IF($E48&gt;$D$1,DATE($B$1,$C$1,$E48)+$F48,DATE($B$1,$C$1+1,$E48)+$F48)</f>
        <v>43535</v>
      </c>
      <c r="L48" s="6"/>
      <c r="M48" s="6"/>
      <c r="N48" s="8"/>
      <c r="O48" s="26"/>
    </row>
    <row r="49" spans="2:15" ht="15">
      <c r="B49" t="s">
        <v>47</v>
      </c>
      <c r="D49" s="22"/>
      <c r="E49" s="29">
        <v>1</v>
      </c>
      <c r="F49">
        <v>19</v>
      </c>
      <c r="H49" s="12"/>
      <c r="I49" s="31" t="s">
        <v>59</v>
      </c>
      <c r="J49" s="6"/>
      <c r="K49" s="7">
        <f>IF($E49&gt;$D$1,DATE($B$1,$C$1,$E49)+$F49,DATE($B$1,$C$1+1,$E49)+$F49)</f>
        <v>43516</v>
      </c>
      <c r="L49" s="6"/>
      <c r="M49" s="6"/>
      <c r="N49" s="8"/>
      <c r="O49" s="26"/>
    </row>
    <row r="50" spans="2:15" ht="15">
      <c r="B50" t="s">
        <v>48</v>
      </c>
      <c r="D50" s="22"/>
      <c r="E50" s="29"/>
      <c r="G50" s="5"/>
      <c r="H50" s="12"/>
      <c r="I50" s="31"/>
      <c r="J50" s="6"/>
      <c r="K50" s="7"/>
      <c r="L50" s="6"/>
      <c r="M50" s="6"/>
      <c r="N50" s="8"/>
      <c r="O50" s="26"/>
    </row>
    <row r="51" spans="1:15" ht="15">
      <c r="A51" s="21"/>
      <c r="G51" s="5"/>
      <c r="O51" s="26"/>
    </row>
    <row r="52" spans="2:15" ht="15">
      <c r="B52" s="19"/>
      <c r="C52" s="19"/>
      <c r="D52" s="19"/>
      <c r="E52" s="19"/>
      <c r="F52" s="19"/>
      <c r="G52" s="20">
        <f>SUM(G33:G51)</f>
        <v>0</v>
      </c>
      <c r="H52" s="20">
        <f>SUM(H33:H35)</f>
        <v>0</v>
      </c>
      <c r="I52" s="19"/>
      <c r="J52" s="20">
        <f>SUM(J33:J35)</f>
        <v>0</v>
      </c>
      <c r="K52" s="19"/>
      <c r="L52" s="20">
        <f>SUM(L33:L35)</f>
        <v>0</v>
      </c>
      <c r="M52" s="20">
        <f>SUM(M33:M35)</f>
        <v>0</v>
      </c>
      <c r="N52" s="20">
        <f>SUM(N33:N51)</f>
        <v>0</v>
      </c>
      <c r="O52" s="26"/>
    </row>
    <row r="53" ht="15">
      <c r="O53"/>
    </row>
    <row r="54" ht="15">
      <c r="O54"/>
    </row>
    <row r="55" ht="15">
      <c r="O55"/>
    </row>
    <row r="56" ht="15">
      <c r="O56"/>
    </row>
    <row r="57" ht="15">
      <c r="O57"/>
    </row>
    <row r="58" ht="15">
      <c r="O58"/>
    </row>
    <row r="59" ht="15">
      <c r="O59"/>
    </row>
    <row r="60" ht="15">
      <c r="O60"/>
    </row>
    <row r="61" ht="15">
      <c r="O61"/>
    </row>
    <row r="62" spans="15:18" ht="15">
      <c r="O62"/>
      <c r="Q62" s="9"/>
      <c r="R62" s="10"/>
    </row>
    <row r="63" spans="15:18" ht="15">
      <c r="O63"/>
      <c r="Q63" s="9"/>
      <c r="R63" s="10"/>
    </row>
    <row r="64" spans="15:18" ht="15">
      <c r="O64"/>
      <c r="Q64" s="9"/>
      <c r="R64" s="10"/>
    </row>
    <row r="65" spans="15:18" ht="15">
      <c r="O65" s="26"/>
      <c r="P65" s="8"/>
      <c r="Q65" s="9"/>
      <c r="R65" s="10"/>
    </row>
    <row r="66" spans="15:18" ht="15">
      <c r="O66" s="27"/>
      <c r="P66" s="8"/>
      <c r="Q66" s="9"/>
      <c r="R66" s="10"/>
    </row>
    <row r="67" spans="15:18" ht="15">
      <c r="O67" s="26"/>
      <c r="P67" s="8"/>
      <c r="Q67" s="9"/>
      <c r="R67" s="10"/>
    </row>
    <row r="68" ht="15">
      <c r="O68" s="28"/>
    </row>
    <row r="70" ht="15">
      <c r="O70" s="26"/>
    </row>
    <row r="71" ht="15">
      <c r="O71" s="26"/>
    </row>
    <row r="72" ht="15">
      <c r="O72" s="26"/>
    </row>
    <row r="73" ht="15">
      <c r="O73" s="26"/>
    </row>
    <row r="74" ht="15">
      <c r="O74" s="26"/>
    </row>
    <row r="75" ht="15">
      <c r="O75" s="26"/>
    </row>
    <row r="76" ht="15">
      <c r="O76" s="26"/>
    </row>
    <row r="77" ht="15">
      <c r="O77" s="26"/>
    </row>
    <row r="78" ht="15">
      <c r="O78" s="26"/>
    </row>
    <row r="79" ht="15">
      <c r="O79" s="26"/>
    </row>
    <row r="80" spans="15:17" ht="15">
      <c r="O80" s="26"/>
      <c r="Q80" s="8"/>
    </row>
    <row r="81" ht="15">
      <c r="O81"/>
    </row>
    <row r="82" ht="15">
      <c r="O82"/>
    </row>
    <row r="83" ht="15">
      <c r="O83"/>
    </row>
    <row r="84" ht="15">
      <c r="O84"/>
    </row>
    <row r="85" ht="15">
      <c r="O85"/>
    </row>
    <row r="86" ht="15">
      <c r="O86"/>
    </row>
    <row r="87" ht="15">
      <c r="O87"/>
    </row>
    <row r="88" ht="15">
      <c r="O88"/>
    </row>
    <row r="89" ht="15">
      <c r="O89"/>
    </row>
    <row r="90" ht="15">
      <c r="O90"/>
    </row>
    <row r="91" ht="15">
      <c r="O91"/>
    </row>
    <row r="92" ht="15">
      <c r="O92"/>
    </row>
    <row r="93" ht="15">
      <c r="O93"/>
    </row>
    <row r="94" ht="15">
      <c r="O94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Yevon</dc:creator>
  <cp:keywords/>
  <dc:description/>
  <cp:lastModifiedBy>you you</cp:lastModifiedBy>
  <dcterms:created xsi:type="dcterms:W3CDTF">2013-03-31T15:55:55Z</dcterms:created>
  <dcterms:modified xsi:type="dcterms:W3CDTF">2019-01-29T12:27:59Z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Jiang P u395487</vt:lpwstr>
  </property>
  <property fmtid="{D5CDD505-2E9C-101B-9397-08002B2CF9AE}" pid="3" name="Update_Footer">
    <vt:lpwstr>No</vt:lpwstr>
  </property>
  <property fmtid="{D5CDD505-2E9C-101B-9397-08002B2CF9AE}" pid="4" name="Radio_Button">
    <vt:lpwstr>RadioButton1</vt:lpwstr>
  </property>
  <property fmtid="{D5CDD505-2E9C-101B-9397-08002B2CF9AE}" pid="5" name="Information_Classification">
    <vt:lpwstr>NONE</vt:lpwstr>
  </property>
  <property fmtid="{D5CDD505-2E9C-101B-9397-08002B2CF9AE}" pid="6" name="Record_Title_ID">
    <vt:lpwstr>72</vt:lpwstr>
  </property>
  <property fmtid="{D5CDD505-2E9C-101B-9397-08002B2CF9AE}" pid="7" name="Initial_Creation_Date">
    <vt:filetime>2013-03-31T15:55:53Z</vt:filetime>
  </property>
  <property fmtid="{D5CDD505-2E9C-101B-9397-08002B2CF9AE}" pid="8" name="Retention_Period_Start_Date">
    <vt:filetime>2014-12-13T00:43:31Z</vt:filetime>
  </property>
  <property fmtid="{D5CDD505-2E9C-101B-9397-08002B2CF9AE}" pid="9" name="Last_Reviewed_Date">
    <vt:lpwstr/>
  </property>
  <property fmtid="{D5CDD505-2E9C-101B-9397-08002B2CF9AE}" pid="10" name="Retention_Review_Frequency">
    <vt:lpwstr/>
  </property>
  <property fmtid="{D5CDD505-2E9C-101B-9397-08002B2CF9AE}" pid="11" name="lqminfo">
    <vt:i4>4</vt:i4>
  </property>
  <property fmtid="{D5CDD505-2E9C-101B-9397-08002B2CF9AE}" pid="12" name="lqmsess">
    <vt:lpwstr>f2535b79-8c88-4e02-87e4-aa5c70502ae3</vt:lpwstr>
  </property>
</Properties>
</file>